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wNer\Desktop\기념품\"/>
    </mc:Choice>
  </mc:AlternateContent>
  <xr:revisionPtr revIDLastSave="0" documentId="13_ncr:1_{25566359-3C26-41B6-A480-1B27DFB03F1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주문서" sheetId="1" r:id="rId1"/>
    <sheet name="상품목록" sheetId="2" r:id="rId2"/>
  </sheets>
  <definedNames>
    <definedName name="A_01">상품목록!$E$3</definedName>
    <definedName name="A_02">상품목록!$E$4</definedName>
    <definedName name="A_03">상품목록!$E$5</definedName>
    <definedName name="A_04">상품목록!$E$6</definedName>
    <definedName name="B_01">상품목록!$E$14</definedName>
    <definedName name="B_02">상품목록!$E$19:$F$19</definedName>
    <definedName name="B_06">상품목록!$E$19</definedName>
    <definedName name="D_02">상품목록!$E$27</definedName>
    <definedName name="E_08">상품목록!$E$37</definedName>
    <definedName name="E_09">상품목록!$E$38:$I$38</definedName>
    <definedName name="E_12">상품목록!$E$41</definedName>
    <definedName name="E_13">상품목록!#REF!</definedName>
    <definedName name="E_14">상품목록!$E$42</definedName>
    <definedName name="E_17">상품목록!$E$43</definedName>
    <definedName name="E_21">상품목록!$E$46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8" i="1" s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8" i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C8" i="1"/>
  <c r="F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E23" i="1" l="1"/>
  <c r="G23" i="1"/>
</calcChain>
</file>

<file path=xl/sharedStrings.xml><?xml version="1.0" encoding="utf-8"?>
<sst xmlns="http://schemas.openxmlformats.org/spreadsheetml/2006/main" count="148" uniqueCount="135">
  <si>
    <t>부서 / 학과</t>
  </si>
  <si>
    <t>연 락 처</t>
  </si>
  <si>
    <t>주문 일자</t>
  </si>
  <si>
    <t>순번</t>
  </si>
  <si>
    <t>상품 코드</t>
  </si>
  <si>
    <t>상품명</t>
  </si>
  <si>
    <t>옵션 (색상/종류)</t>
  </si>
  <si>
    <t>단가</t>
  </si>
  <si>
    <t>수량</t>
  </si>
  <si>
    <t>합계 금액</t>
  </si>
  <si>
    <t>비고</t>
  </si>
  <si>
    <t>총 합 계</t>
  </si>
  <si>
    <t>C-03</t>
  </si>
  <si>
    <t>곰두리 아크릴 마그네틱 홀더</t>
  </si>
  <si>
    <t>D-02</t>
  </si>
  <si>
    <t>곰두리 미롬데일리텀블러</t>
  </si>
  <si>
    <t>주문서</t>
    <phoneticPr fontId="3" type="noConversion"/>
  </si>
  <si>
    <t>■ 주문자 정보</t>
    <phoneticPr fontId="3" type="noConversion"/>
  </si>
  <si>
    <t>담당자</t>
    <phoneticPr fontId="3" type="noConversion"/>
  </si>
  <si>
    <t>A-01</t>
  </si>
  <si>
    <t>곰두리 L홀더</t>
  </si>
  <si>
    <t>A-02</t>
  </si>
  <si>
    <t>곰두리 노트</t>
  </si>
  <si>
    <t>A-03</t>
  </si>
  <si>
    <t>곰두리 스프링 노트</t>
  </si>
  <si>
    <t>A-04</t>
  </si>
  <si>
    <t>곰두리 2D볼펜(HAT/SIT)</t>
  </si>
  <si>
    <t>A-05</t>
  </si>
  <si>
    <t>곰두리 포스트잇</t>
  </si>
  <si>
    <t>A-06</t>
  </si>
  <si>
    <t>곰두리 접착메모지</t>
  </si>
  <si>
    <t>A-07</t>
  </si>
  <si>
    <t>곰두리 4단 메모지</t>
  </si>
  <si>
    <t>A-08</t>
  </si>
  <si>
    <t>A-09</t>
  </si>
  <si>
    <t>곰두리 3D 볼펜</t>
  </si>
  <si>
    <t>A-10</t>
  </si>
  <si>
    <t>A-11</t>
  </si>
  <si>
    <t>곰두리 필통</t>
  </si>
  <si>
    <t>B-01</t>
  </si>
  <si>
    <t>곰두리 학사모 인형</t>
  </si>
  <si>
    <t>B-02</t>
  </si>
  <si>
    <t>곰두리 야구점퍼 인형</t>
  </si>
  <si>
    <t>B-03</t>
  </si>
  <si>
    <t>곰두리 13cm 키링</t>
  </si>
  <si>
    <t>B-04</t>
  </si>
  <si>
    <t>곰두리 얼굴 키링</t>
  </si>
  <si>
    <t>B-05</t>
  </si>
  <si>
    <t>곰두리 낮잠쿠션</t>
  </si>
  <si>
    <t>B-06</t>
  </si>
  <si>
    <t>곰두리 목베개</t>
  </si>
  <si>
    <t>C-01</t>
  </si>
  <si>
    <t>곰두리 도킹형 보조배터리</t>
  </si>
  <si>
    <t>C-02</t>
  </si>
  <si>
    <t>곰두리 워치 보조배터리</t>
  </si>
  <si>
    <t>C-04</t>
  </si>
  <si>
    <t>곰두리 에폭시 그립톡</t>
  </si>
  <si>
    <t>C-05</t>
  </si>
  <si>
    <t>곰두리 고속 무선충전 펜꽂이</t>
  </si>
  <si>
    <t>C-06</t>
  </si>
  <si>
    <t>곰두리 무선충전기</t>
  </si>
  <si>
    <t>D-01</t>
  </si>
  <si>
    <t>곰두리 미롬코니스텐머그380</t>
  </si>
  <si>
    <t>D-03</t>
  </si>
  <si>
    <t>투게더 핸들텀블러900</t>
  </si>
  <si>
    <t>E-01</t>
  </si>
  <si>
    <t>곰두리 리유저블백(소)</t>
  </si>
  <si>
    <t>E-02</t>
  </si>
  <si>
    <t>곰두리 리유저블 숄더백(대)</t>
  </si>
  <si>
    <t>E-03</t>
  </si>
  <si>
    <t>곰두리 눈코입 쇼핑백(소)</t>
  </si>
  <si>
    <t>E-04</t>
  </si>
  <si>
    <t>곰두리 쇼핑백(특소)</t>
  </si>
  <si>
    <t>E-05</t>
  </si>
  <si>
    <t>곰두리 쇼핑백 파랑(대)</t>
  </si>
  <si>
    <t>E-06</t>
  </si>
  <si>
    <t>곰두리 쇼핑백 특대(얼굴)</t>
  </si>
  <si>
    <t>E-07</t>
  </si>
  <si>
    <t>곰두리 학사모 USB 64GB</t>
  </si>
  <si>
    <t>E-08</t>
  </si>
  <si>
    <t>곰두리 아크릴 키링(고민/히어로)</t>
  </si>
  <si>
    <t>E-09</t>
  </si>
  <si>
    <t>E-10</t>
  </si>
  <si>
    <t>곰두리 캐릭터 수건 선물세트(2P)</t>
  </si>
  <si>
    <t>E-11</t>
  </si>
  <si>
    <t>곰두리 캐릭터 수건 선물세트(3P)</t>
  </si>
  <si>
    <t>E-12</t>
  </si>
  <si>
    <t>곰두리 원형 손거울</t>
  </si>
  <si>
    <t>E-13</t>
  </si>
  <si>
    <t>E-14</t>
  </si>
  <si>
    <t>곰두리 액정형 미니선풍기</t>
  </si>
  <si>
    <t>E-15</t>
  </si>
  <si>
    <t>미소슬림벽시계 화이트(KNU)</t>
  </si>
  <si>
    <t>E-16</t>
  </si>
  <si>
    <t>네이비 벽시계(KNU)</t>
  </si>
  <si>
    <t>곰두리 탁상시계</t>
  </si>
  <si>
    <t>곰두리 3단 우산</t>
  </si>
  <si>
    <t>상품 코드</t>
    <phoneticPr fontId="3" type="noConversion"/>
  </si>
  <si>
    <t>곰두리 자수패치(악마/신입생/하트/웃음/빵터짐)</t>
    <phoneticPr fontId="3" type="noConversion"/>
  </si>
  <si>
    <t>곰두리 책갈피</t>
    <phoneticPr fontId="3" type="noConversion"/>
  </si>
  <si>
    <t>옵션1</t>
    <phoneticPr fontId="3" type="noConversion"/>
  </si>
  <si>
    <t>옵션2</t>
  </si>
  <si>
    <t>옵션3</t>
  </si>
  <si>
    <t>옵션4</t>
  </si>
  <si>
    <t>옵션5</t>
  </si>
  <si>
    <t>노랑</t>
    <phoneticPr fontId="3" type="noConversion"/>
  </si>
  <si>
    <t>파랑</t>
    <phoneticPr fontId="3" type="noConversion"/>
  </si>
  <si>
    <t>영화관</t>
    <phoneticPr fontId="3" type="noConversion"/>
  </si>
  <si>
    <t>얼굴</t>
    <phoneticPr fontId="3" type="noConversion"/>
  </si>
  <si>
    <t>검정</t>
    <phoneticPr fontId="3" type="noConversion"/>
  </si>
  <si>
    <t>HAT</t>
    <phoneticPr fontId="3" type="noConversion"/>
  </si>
  <si>
    <t>SIT</t>
    <phoneticPr fontId="3" type="noConversion"/>
  </si>
  <si>
    <t>금색</t>
    <phoneticPr fontId="3" type="noConversion"/>
  </si>
  <si>
    <t>은색</t>
    <phoneticPr fontId="3" type="noConversion"/>
  </si>
  <si>
    <t>파란색</t>
    <phoneticPr fontId="3" type="noConversion"/>
  </si>
  <si>
    <t>분홍</t>
    <phoneticPr fontId="3" type="noConversion"/>
  </si>
  <si>
    <t>핑크</t>
    <phoneticPr fontId="3" type="noConversion"/>
  </si>
  <si>
    <t>옐로우</t>
    <phoneticPr fontId="3" type="noConversion"/>
  </si>
  <si>
    <t>그린</t>
    <phoneticPr fontId="3" type="noConversion"/>
  </si>
  <si>
    <t>고민</t>
    <phoneticPr fontId="3" type="noConversion"/>
  </si>
  <si>
    <t>히어로</t>
    <phoneticPr fontId="3" type="noConversion"/>
  </si>
  <si>
    <t>화이트</t>
    <phoneticPr fontId="3" type="noConversion"/>
  </si>
  <si>
    <t>블랙</t>
    <phoneticPr fontId="3" type="noConversion"/>
  </si>
  <si>
    <t>악마</t>
    <phoneticPr fontId="3" type="noConversion"/>
  </si>
  <si>
    <t>신입생</t>
    <phoneticPr fontId="3" type="noConversion"/>
  </si>
  <si>
    <t>하트</t>
    <phoneticPr fontId="3" type="noConversion"/>
  </si>
  <si>
    <t>웃음</t>
    <phoneticPr fontId="3" type="noConversion"/>
  </si>
  <si>
    <t>빵터짐</t>
    <phoneticPr fontId="3" type="noConversion"/>
  </si>
  <si>
    <t>E-17</t>
    <phoneticPr fontId="3" type="noConversion"/>
  </si>
  <si>
    <r>
      <t xml:space="preserve">상품 코드 작성 시
</t>
    </r>
    <r>
      <rPr>
        <b/>
        <sz val="11"/>
        <color theme="1"/>
        <rFont val="맑은 고딕"/>
        <family val="3"/>
        <charset val="129"/>
        <scheme val="minor"/>
      </rPr>
      <t>상품명 자동 입력</t>
    </r>
    <r>
      <rPr>
        <sz val="11"/>
        <color theme="1"/>
        <rFont val="맑은 고딕"/>
        <family val="2"/>
        <scheme val="minor"/>
      </rPr>
      <t xml:space="preserve">됩니다.
옵션은 상품목록 시트를
참고하여 작성 부탁드립니다.
</t>
    </r>
    <r>
      <rPr>
        <b/>
        <sz val="11"/>
        <color theme="1"/>
        <rFont val="맑은 고딕"/>
        <family val="3"/>
        <charset val="129"/>
        <scheme val="minor"/>
      </rPr>
      <t>옵션(색상/종류)</t>
    </r>
    <r>
      <rPr>
        <sz val="11"/>
        <color theme="1"/>
        <rFont val="맑은 고딕"/>
        <family val="2"/>
        <scheme val="minor"/>
      </rPr>
      <t>이 없을 경우
공란으로 두시되 그 외 옵션 있는 상품은</t>
    </r>
    <r>
      <rPr>
        <b/>
        <sz val="11"/>
        <color theme="1"/>
        <rFont val="맑은 고딕"/>
        <family val="3"/>
        <charset val="129"/>
        <scheme val="minor"/>
      </rPr>
      <t xml:space="preserve"> 옵션 작성</t>
    </r>
    <r>
      <rPr>
        <sz val="11"/>
        <color theme="1"/>
        <rFont val="맑은 고딕"/>
        <family val="2"/>
        <scheme val="minor"/>
      </rPr>
      <t xml:space="preserve"> 부탁드립니다.
</t>
    </r>
    <r>
      <rPr>
        <b/>
        <sz val="11"/>
        <color theme="1"/>
        <rFont val="Segoe UI Symbol"/>
        <family val="2"/>
      </rPr>
      <t>📍</t>
    </r>
    <r>
      <rPr>
        <b/>
        <sz val="11"/>
        <color theme="1"/>
        <rFont val="맑은 고딕"/>
        <family val="2"/>
        <scheme val="minor"/>
      </rPr>
      <t>문의사항</t>
    </r>
    <r>
      <rPr>
        <sz val="11"/>
        <color theme="1"/>
        <rFont val="맑은 고딕"/>
        <family val="2"/>
        <scheme val="minor"/>
      </rPr>
      <t xml:space="preserve">
033-640-2037
yjh1018@kangwon.ac.kr</t>
    </r>
    <phoneticPr fontId="3" type="noConversion"/>
  </si>
  <si>
    <t>KNU A5 메모패드 세트</t>
    <phoneticPr fontId="3" type="noConversion"/>
  </si>
  <si>
    <t>D-04</t>
  </si>
  <si>
    <t>핸들파우더 이중진공 스텐텀블러 500ml</t>
    <phoneticPr fontId="3" type="noConversion"/>
  </si>
  <si>
    <t>E-18</t>
  </si>
  <si>
    <t>곰두리 KNU 파스텔 키캡 열쇠고리 2구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</si>
</sst>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년&quot;\ m&quot;월&quot;\ d&quot;일&quot;;@"/>
    <numFmt numFmtId="177" formatCode="#,##0_ "/>
  </numFmts>
  <fonts count="13"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6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1"/>
      <color theme="1"/>
      <name val="Segoe UI Symbol"/>
      <family val="2"/>
    </font>
    <font>
      <b/>
      <sz val="11"/>
      <color theme="1"/>
      <name val="맑은 고딕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1F4E78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3" fontId="2" fillId="0" borderId="1" xfId="0" applyNumberFormat="1" applyFont="1" applyBorder="1" applyAlignment="1">
      <alignment horizontal="right" vertical="center" shrinkToFit="1"/>
    </xf>
    <xf numFmtId="0" fontId="2" fillId="0" borderId="10" xfId="0" applyFont="1" applyBorder="1" applyAlignment="1">
      <alignment horizontal="left" vertical="center" shrinkToFit="1"/>
    </xf>
    <xf numFmtId="177" fontId="8" fillId="4" borderId="7" xfId="0" applyNumberFormat="1" applyFont="1" applyFill="1" applyBorder="1" applyAlignment="1">
      <alignment vertical="center" shrinkToFit="1"/>
    </xf>
    <xf numFmtId="177" fontId="8" fillId="4" borderId="7" xfId="0" applyNumberFormat="1" applyFont="1" applyFill="1" applyBorder="1" applyAlignment="1">
      <alignment horizontal="right" vertical="center" shrinkToFit="1"/>
    </xf>
    <xf numFmtId="177" fontId="8" fillId="4" borderId="8" xfId="0" applyNumberFormat="1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3" fontId="2" fillId="0" borderId="2" xfId="0" applyNumberFormat="1" applyFont="1" applyBorder="1" applyAlignment="1">
      <alignment horizontal="right" vertical="center" shrinkToFit="1"/>
    </xf>
    <xf numFmtId="0" fontId="2" fillId="0" borderId="12" xfId="0" applyFont="1" applyBorder="1" applyAlignment="1">
      <alignment horizontal="left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0" fillId="0" borderId="0" xfId="0"/>
    <xf numFmtId="177" fontId="0" fillId="0" borderId="0" xfId="0" applyNumberFormat="1"/>
    <xf numFmtId="177" fontId="0" fillId="0" borderId="1" xfId="0" applyNumberFormat="1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177" fontId="9" fillId="5" borderId="4" xfId="0" applyNumberFormat="1" applyFont="1" applyFill="1" applyBorder="1" applyAlignment="1">
      <alignment horizontal="center"/>
    </xf>
    <xf numFmtId="0" fontId="0" fillId="0" borderId="0" xfId="0" applyAlignment="1">
      <alignment shrinkToFit="1"/>
    </xf>
    <xf numFmtId="0" fontId="9" fillId="5" borderId="4" xfId="0" applyFont="1" applyFill="1" applyBorder="1" applyAlignment="1">
      <alignment horizontal="center" shrinkToFit="1"/>
    </xf>
    <xf numFmtId="0" fontId="0" fillId="0" borderId="1" xfId="0" applyBorder="1" applyAlignment="1">
      <alignment shrinkToFit="1"/>
    </xf>
    <xf numFmtId="0" fontId="0" fillId="0" borderId="10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9" fillId="5" borderId="4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 vertical="center" shrinkToFit="1"/>
    </xf>
    <xf numFmtId="0" fontId="10" fillId="6" borderId="14" xfId="0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shrinkToFit="1"/>
    </xf>
    <xf numFmtId="0" fontId="0" fillId="0" borderId="0" xfId="0" applyBorder="1" applyAlignment="1">
      <alignment horizontal="left" shrinkToFit="1"/>
    </xf>
    <xf numFmtId="0" fontId="1" fillId="4" borderId="16" xfId="0" applyFont="1" applyFill="1" applyBorder="1" applyAlignment="1">
      <alignment horizontal="center" vertical="center" shrinkToFit="1"/>
    </xf>
    <xf numFmtId="0" fontId="1" fillId="4" borderId="17" xfId="0" applyFont="1" applyFill="1" applyBorder="1" applyAlignment="1">
      <alignment horizontal="center" vertical="center" shrinkToFit="1"/>
    </xf>
    <xf numFmtId="0" fontId="1" fillId="4" borderId="18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shrinkToFit="1"/>
    </xf>
    <xf numFmtId="0" fontId="2" fillId="0" borderId="5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horizontal="center" vertical="center" shrinkToFit="1"/>
    </xf>
    <xf numFmtId="0" fontId="0" fillId="7" borderId="20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shrinkToFit="1"/>
    </xf>
    <xf numFmtId="177" fontId="0" fillId="0" borderId="24" xfId="0" applyNumberFormat="1" applyBorder="1"/>
    <xf numFmtId="0" fontId="0" fillId="0" borderId="24" xfId="0" applyBorder="1"/>
    <xf numFmtId="0" fontId="0" fillId="0" borderId="25" xfId="0" applyBorder="1"/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6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sqref="A1:H1"/>
    </sheetView>
  </sheetViews>
  <sheetFormatPr defaultRowHeight="16.5"/>
  <cols>
    <col min="1" max="1" width="10" customWidth="1"/>
    <col min="2" max="2" width="14" customWidth="1"/>
    <col min="3" max="3" width="32" customWidth="1"/>
    <col min="4" max="4" width="22" customWidth="1"/>
    <col min="5" max="5" width="12" customWidth="1"/>
    <col min="6" max="6" width="8" customWidth="1"/>
    <col min="7" max="7" width="15" customWidth="1"/>
    <col min="8" max="8" width="20" customWidth="1"/>
    <col min="9" max="9" width="3.625" customWidth="1"/>
    <col min="10" max="10" width="28.375" customWidth="1"/>
  </cols>
  <sheetData>
    <row r="1" spans="1:10" ht="30" customHeight="1">
      <c r="A1" s="39" t="s">
        <v>16</v>
      </c>
      <c r="B1" s="39"/>
      <c r="C1" s="39"/>
      <c r="D1" s="39"/>
      <c r="E1" s="39"/>
      <c r="F1" s="39"/>
      <c r="G1" s="39"/>
      <c r="H1" s="39"/>
    </row>
    <row r="2" spans="1:10" ht="8.25" customHeight="1">
      <c r="A2" s="41"/>
      <c r="B2" s="41"/>
      <c r="C2" s="41"/>
      <c r="D2" s="41"/>
      <c r="E2" s="41"/>
      <c r="F2" s="41"/>
      <c r="G2" s="41"/>
      <c r="H2" s="41"/>
    </row>
    <row r="3" spans="1:10" ht="17.25" thickBot="1">
      <c r="A3" s="40" t="s">
        <v>17</v>
      </c>
      <c r="B3" s="40"/>
      <c r="C3" s="40"/>
      <c r="D3" s="40"/>
      <c r="E3" s="40"/>
      <c r="F3" s="40"/>
      <c r="G3" s="40"/>
      <c r="H3" s="40"/>
    </row>
    <row r="4" spans="1:10" ht="24" customHeight="1">
      <c r="A4" s="2" t="s">
        <v>0</v>
      </c>
      <c r="B4" s="45"/>
      <c r="C4" s="45"/>
      <c r="D4" s="46"/>
      <c r="E4" s="20" t="s">
        <v>18</v>
      </c>
      <c r="F4" s="45"/>
      <c r="G4" s="45"/>
      <c r="H4" s="46"/>
      <c r="J4" s="51" t="s">
        <v>129</v>
      </c>
    </row>
    <row r="5" spans="1:10" ht="24" customHeight="1" thickBot="1">
      <c r="A5" s="3" t="s">
        <v>1</v>
      </c>
      <c r="B5" s="47"/>
      <c r="C5" s="47"/>
      <c r="D5" s="48"/>
      <c r="E5" s="21" t="s">
        <v>2</v>
      </c>
      <c r="F5" s="49">
        <v>46023</v>
      </c>
      <c r="G5" s="49"/>
      <c r="H5" s="50"/>
      <c r="J5" s="52"/>
    </row>
    <row r="6" spans="1:10" ht="17.25" thickBot="1">
      <c r="A6" s="4"/>
      <c r="B6" s="4"/>
      <c r="C6" s="4"/>
      <c r="D6" s="4"/>
      <c r="E6" s="4"/>
      <c r="F6" s="4"/>
      <c r="G6" s="4"/>
      <c r="H6" s="4"/>
      <c r="J6" s="52"/>
    </row>
    <row r="7" spans="1:10" ht="27.95" customHeight="1" thickBot="1">
      <c r="A7" s="17" t="s">
        <v>3</v>
      </c>
      <c r="B7" s="37" t="s">
        <v>4</v>
      </c>
      <c r="C7" s="18" t="s">
        <v>5</v>
      </c>
      <c r="D7" s="36" t="s">
        <v>6</v>
      </c>
      <c r="E7" s="18" t="s">
        <v>7</v>
      </c>
      <c r="F7" s="37" t="s">
        <v>8</v>
      </c>
      <c r="G7" s="18" t="s">
        <v>9</v>
      </c>
      <c r="H7" s="19" t="s">
        <v>10</v>
      </c>
      <c r="J7" s="52"/>
    </row>
    <row r="8" spans="1:10" ht="20.100000000000001" customHeight="1">
      <c r="A8" s="12" t="str">
        <f>IF(B8="","",ROW()-7)</f>
        <v/>
      </c>
      <c r="B8" s="13"/>
      <c r="C8" s="14" t="str">
        <f>IFERROR(VLOOKUP(B8, 상품목록!$B$3:$E$97, 2, FALSE), "")</f>
        <v/>
      </c>
      <c r="D8" s="13"/>
      <c r="E8" s="15" t="str">
        <f>IFERROR(VLOOKUP(B8, 상품목록!$B$3:$D$47, 3, FALSE), "")</f>
        <v/>
      </c>
      <c r="F8" s="15">
        <v>0</v>
      </c>
      <c r="G8" s="15" t="str">
        <f>IF(OR(E8="", F8=""), "", E8*F8)</f>
        <v/>
      </c>
      <c r="H8" s="16"/>
      <c r="J8" s="52"/>
    </row>
    <row r="9" spans="1:10" ht="20.100000000000001" customHeight="1">
      <c r="A9" s="12" t="str">
        <f t="shared" ref="A9:A22" si="0">IF(B9="","",ROW()-7)</f>
        <v/>
      </c>
      <c r="B9" s="5"/>
      <c r="C9" s="6" t="str">
        <f>IFERROR(VLOOKUP(B9, 상품목록!$B$3:$E$97, 2, FALSE), "")</f>
        <v/>
      </c>
      <c r="D9" s="13"/>
      <c r="E9" s="15" t="str">
        <f>IFERROR(VLOOKUP(B9, 상품목록!$B$3:$D$46, 3, FALSE), "")</f>
        <v/>
      </c>
      <c r="F9" s="7"/>
      <c r="G9" s="7" t="str">
        <f t="shared" ref="G9:G22" si="1">IF(OR(E9="", F9=""), "", E9*F9)</f>
        <v/>
      </c>
      <c r="H9" s="8"/>
      <c r="J9" s="52"/>
    </row>
    <row r="10" spans="1:10" ht="20.100000000000001" customHeight="1">
      <c r="A10" s="12" t="str">
        <f t="shared" si="0"/>
        <v/>
      </c>
      <c r="B10" s="5"/>
      <c r="C10" s="6" t="str">
        <f>IFERROR(VLOOKUP(B10, 상품목록!$B$3:$E$97, 2, FALSE), "")</f>
        <v/>
      </c>
      <c r="D10" s="13"/>
      <c r="E10" s="15" t="str">
        <f>IFERROR(VLOOKUP(B10, 상품목록!$B$3:$D$46, 3, FALSE), "")</f>
        <v/>
      </c>
      <c r="F10" s="7"/>
      <c r="G10" s="7" t="str">
        <f t="shared" si="1"/>
        <v/>
      </c>
      <c r="H10" s="8"/>
      <c r="J10" s="52"/>
    </row>
    <row r="11" spans="1:10" ht="20.100000000000001" customHeight="1">
      <c r="A11" s="12" t="str">
        <f t="shared" si="0"/>
        <v/>
      </c>
      <c r="B11" s="5"/>
      <c r="C11" s="6" t="str">
        <f>IFERROR(VLOOKUP(B11, 상품목록!$B$3:$E$97, 2, FALSE), "")</f>
        <v/>
      </c>
      <c r="D11" s="13"/>
      <c r="E11" s="15" t="str">
        <f>IFERROR(VLOOKUP(B11, 상품목록!$B$3:$D$46, 3, FALSE), "")</f>
        <v/>
      </c>
      <c r="F11" s="7"/>
      <c r="G11" s="7" t="str">
        <f t="shared" si="1"/>
        <v/>
      </c>
      <c r="H11" s="8"/>
      <c r="J11" s="52"/>
    </row>
    <row r="12" spans="1:10" ht="20.100000000000001" customHeight="1">
      <c r="A12" s="12" t="str">
        <f t="shared" si="0"/>
        <v/>
      </c>
      <c r="B12" s="5"/>
      <c r="C12" s="6" t="str">
        <f>IFERROR(VLOOKUP(B12, 상품목록!$B$3:$E$97, 2, FALSE), "")</f>
        <v/>
      </c>
      <c r="D12" s="13"/>
      <c r="E12" s="15" t="str">
        <f>IFERROR(VLOOKUP(B12, 상품목록!$B$3:$D$46, 3, FALSE), "")</f>
        <v/>
      </c>
      <c r="F12" s="7"/>
      <c r="G12" s="7" t="str">
        <f t="shared" si="1"/>
        <v/>
      </c>
      <c r="H12" s="8"/>
      <c r="J12" s="52"/>
    </row>
    <row r="13" spans="1:10" ht="20.100000000000001" customHeight="1">
      <c r="A13" s="12" t="str">
        <f t="shared" si="0"/>
        <v/>
      </c>
      <c r="B13" s="5"/>
      <c r="C13" s="6" t="str">
        <f>IFERROR(VLOOKUP(B13, 상품목록!$B$3:$E$97, 2, FALSE), "")</f>
        <v/>
      </c>
      <c r="D13" s="13"/>
      <c r="E13" s="15" t="str">
        <f>IFERROR(VLOOKUP(B13, 상품목록!$B$3:$D$46, 3, FALSE), "")</f>
        <v/>
      </c>
      <c r="F13" s="7"/>
      <c r="G13" s="7" t="str">
        <f t="shared" si="1"/>
        <v/>
      </c>
      <c r="H13" s="8"/>
      <c r="J13" s="52"/>
    </row>
    <row r="14" spans="1:10" ht="20.100000000000001" customHeight="1">
      <c r="A14" s="12" t="str">
        <f t="shared" si="0"/>
        <v/>
      </c>
      <c r="B14" s="5"/>
      <c r="C14" s="6" t="str">
        <f>IFERROR(VLOOKUP(B14, 상품목록!$B$3:$E$97, 2, FALSE), "")</f>
        <v/>
      </c>
      <c r="D14" s="13"/>
      <c r="E14" s="15" t="str">
        <f>IFERROR(VLOOKUP(B14, 상품목록!$B$3:$D$46, 3, FALSE), "")</f>
        <v/>
      </c>
      <c r="F14" s="7"/>
      <c r="G14" s="7" t="str">
        <f t="shared" si="1"/>
        <v/>
      </c>
      <c r="H14" s="8"/>
      <c r="J14" s="52"/>
    </row>
    <row r="15" spans="1:10" ht="20.100000000000001" customHeight="1" thickBot="1">
      <c r="A15" s="12" t="str">
        <f t="shared" si="0"/>
        <v/>
      </c>
      <c r="B15" s="5"/>
      <c r="C15" s="6" t="str">
        <f>IFERROR(VLOOKUP(B15, 상품목록!$B$3:$E$97, 2, FALSE), "")</f>
        <v/>
      </c>
      <c r="D15" s="13"/>
      <c r="E15" s="15" t="str">
        <f>IFERROR(VLOOKUP(B15, 상품목록!$B$3:$D$46, 3, FALSE), "")</f>
        <v/>
      </c>
      <c r="F15" s="7"/>
      <c r="G15" s="7" t="str">
        <f t="shared" si="1"/>
        <v/>
      </c>
      <c r="H15" s="8"/>
      <c r="J15" s="53"/>
    </row>
    <row r="16" spans="1:10" ht="20.100000000000001" customHeight="1">
      <c r="A16" s="12" t="str">
        <f t="shared" si="0"/>
        <v/>
      </c>
      <c r="B16" s="5"/>
      <c r="C16" s="6" t="str">
        <f>IFERROR(VLOOKUP(B16, 상품목록!$B$3:$E$97, 2, FALSE), "")</f>
        <v/>
      </c>
      <c r="D16" s="13"/>
      <c r="E16" s="15" t="str">
        <f>IFERROR(VLOOKUP(B16, 상품목록!$B$3:$D$46, 3, FALSE), "")</f>
        <v/>
      </c>
      <c r="F16" s="7"/>
      <c r="G16" s="7" t="str">
        <f t="shared" si="1"/>
        <v/>
      </c>
      <c r="H16" s="8"/>
    </row>
    <row r="17" spans="1:8" ht="20.100000000000001" customHeight="1">
      <c r="A17" s="12" t="str">
        <f t="shared" si="0"/>
        <v/>
      </c>
      <c r="B17" s="5"/>
      <c r="C17" s="6" t="str">
        <f>IFERROR(VLOOKUP(B17, 상품목록!$B$3:$E$97, 2, FALSE), "")</f>
        <v/>
      </c>
      <c r="D17" s="13"/>
      <c r="E17" s="15" t="str">
        <f>IFERROR(VLOOKUP(B17, 상품목록!$B$3:$D$46, 3, FALSE), "")</f>
        <v/>
      </c>
      <c r="F17" s="7"/>
      <c r="G17" s="7" t="str">
        <f t="shared" si="1"/>
        <v/>
      </c>
      <c r="H17" s="8"/>
    </row>
    <row r="18" spans="1:8" ht="20.100000000000001" customHeight="1">
      <c r="A18" s="12" t="str">
        <f t="shared" si="0"/>
        <v/>
      </c>
      <c r="B18" s="5"/>
      <c r="C18" s="6" t="str">
        <f>IFERROR(VLOOKUP(B18, 상품목록!$B$3:$E$97, 2, FALSE), "")</f>
        <v/>
      </c>
      <c r="D18" s="13"/>
      <c r="E18" s="15" t="str">
        <f>IFERROR(VLOOKUP(B18, 상품목록!$B$3:$D$46, 3, FALSE), "")</f>
        <v/>
      </c>
      <c r="F18" s="7"/>
      <c r="G18" s="7" t="str">
        <f t="shared" si="1"/>
        <v/>
      </c>
      <c r="H18" s="8"/>
    </row>
    <row r="19" spans="1:8" ht="20.100000000000001" customHeight="1">
      <c r="A19" s="12" t="str">
        <f t="shared" si="0"/>
        <v/>
      </c>
      <c r="B19" s="5"/>
      <c r="C19" s="6" t="str">
        <f>IFERROR(VLOOKUP(B19, 상품목록!$B$3:$E$97, 2, FALSE), "")</f>
        <v/>
      </c>
      <c r="D19" s="13"/>
      <c r="E19" s="15" t="str">
        <f>IFERROR(VLOOKUP(B19, 상품목록!$B$3:$D$46, 3, FALSE), "")</f>
        <v/>
      </c>
      <c r="F19" s="7"/>
      <c r="G19" s="7" t="str">
        <f t="shared" si="1"/>
        <v/>
      </c>
      <c r="H19" s="8"/>
    </row>
    <row r="20" spans="1:8" ht="20.100000000000001" customHeight="1">
      <c r="A20" s="12" t="str">
        <f t="shared" si="0"/>
        <v/>
      </c>
      <c r="B20" s="5"/>
      <c r="C20" s="6" t="str">
        <f>IFERROR(VLOOKUP(B20, 상품목록!$B$3:$E$97, 2, FALSE), "")</f>
        <v/>
      </c>
      <c r="D20" s="13"/>
      <c r="E20" s="15" t="str">
        <f>IFERROR(VLOOKUP(B20, 상품목록!$B$3:$D$46, 3, FALSE), "")</f>
        <v/>
      </c>
      <c r="F20" s="7"/>
      <c r="G20" s="7" t="str">
        <f t="shared" si="1"/>
        <v/>
      </c>
      <c r="H20" s="8"/>
    </row>
    <row r="21" spans="1:8" ht="20.100000000000001" customHeight="1">
      <c r="A21" s="12" t="str">
        <f t="shared" si="0"/>
        <v/>
      </c>
      <c r="B21" s="5"/>
      <c r="C21" s="6" t="str">
        <f>IFERROR(VLOOKUP(B21, 상품목록!$B$3:$E$97, 2, FALSE), "")</f>
        <v/>
      </c>
      <c r="D21" s="13"/>
      <c r="E21" s="15" t="str">
        <f>IFERROR(VLOOKUP(B21, 상품목록!$B$3:$D$46, 3, FALSE), "")</f>
        <v/>
      </c>
      <c r="F21" s="7"/>
      <c r="G21" s="7" t="str">
        <f t="shared" si="1"/>
        <v/>
      </c>
      <c r="H21" s="8"/>
    </row>
    <row r="22" spans="1:8" ht="20.100000000000001" customHeight="1">
      <c r="A22" s="12" t="str">
        <f t="shared" si="0"/>
        <v/>
      </c>
      <c r="B22" s="5"/>
      <c r="C22" s="6" t="str">
        <f>IFERROR(VLOOKUP(B22, 상품목록!$B$3:$E$97, 2, FALSE), "")</f>
        <v/>
      </c>
      <c r="D22" s="13"/>
      <c r="E22" s="15" t="str">
        <f>IFERROR(VLOOKUP(B22, 상품목록!$B$3:$D$46, 3, FALSE), "")</f>
        <v/>
      </c>
      <c r="F22" s="7"/>
      <c r="G22" s="7" t="str">
        <f t="shared" si="1"/>
        <v/>
      </c>
      <c r="H22" s="8"/>
    </row>
    <row r="23" spans="1:8" ht="24" customHeight="1" thickBot="1">
      <c r="A23" s="42" t="s">
        <v>11</v>
      </c>
      <c r="B23" s="43"/>
      <c r="C23" s="43"/>
      <c r="D23" s="44"/>
      <c r="E23" s="9">
        <f>SUM(E8:E22)</f>
        <v>0</v>
      </c>
      <c r="F23" s="9">
        <f>SUM(F8:F22)</f>
        <v>0</v>
      </c>
      <c r="G23" s="10">
        <f>SUM(G8:G22)</f>
        <v>0</v>
      </c>
      <c r="H23" s="11"/>
    </row>
  </sheetData>
  <mergeCells count="9">
    <mergeCell ref="J4:J15"/>
    <mergeCell ref="A1:H1"/>
    <mergeCell ref="A3:H3"/>
    <mergeCell ref="A2:H2"/>
    <mergeCell ref="A23:D23"/>
    <mergeCell ref="F4:H4"/>
    <mergeCell ref="B5:D5"/>
    <mergeCell ref="B4:D4"/>
    <mergeCell ref="F5:H5"/>
  </mergeCells>
  <phoneticPr fontId="3" type="noConversion"/>
  <pageMargins left="0.75" right="0.75" top="1" bottom="1" header="0.5" footer="0.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zoomScale="115" zoomScaleNormal="115" workbookViewId="0">
      <selection activeCell="B2" sqref="B2"/>
    </sheetView>
  </sheetViews>
  <sheetFormatPr defaultRowHeight="16.5"/>
  <cols>
    <col min="1" max="1" width="2.875" style="22" customWidth="1"/>
    <col min="2" max="2" width="9" style="1"/>
    <col min="3" max="3" width="27.25" style="29" customWidth="1"/>
    <col min="4" max="4" width="9.375" style="23" customWidth="1"/>
    <col min="5" max="9" width="10.625" customWidth="1"/>
  </cols>
  <sheetData>
    <row r="1" spans="2:9" s="22" customFormat="1" ht="17.25" thickBot="1">
      <c r="B1" s="1"/>
      <c r="C1" s="29"/>
      <c r="D1" s="23"/>
    </row>
    <row r="2" spans="2:9">
      <c r="B2" s="27" t="s">
        <v>97</v>
      </c>
      <c r="C2" s="30" t="s">
        <v>5</v>
      </c>
      <c r="D2" s="28" t="s">
        <v>7</v>
      </c>
      <c r="E2" s="35" t="s">
        <v>100</v>
      </c>
      <c r="F2" s="35" t="s">
        <v>101</v>
      </c>
      <c r="G2" s="35" t="s">
        <v>102</v>
      </c>
      <c r="H2" s="35" t="s">
        <v>103</v>
      </c>
      <c r="I2" s="38" t="s">
        <v>104</v>
      </c>
    </row>
    <row r="3" spans="2:9">
      <c r="B3" s="26" t="s">
        <v>19</v>
      </c>
      <c r="C3" s="31" t="s">
        <v>20</v>
      </c>
      <c r="D3" s="24">
        <v>500</v>
      </c>
      <c r="E3" s="33" t="s">
        <v>105</v>
      </c>
      <c r="F3" s="33" t="s">
        <v>106</v>
      </c>
      <c r="G3" s="33"/>
      <c r="H3" s="33"/>
      <c r="I3" s="25"/>
    </row>
    <row r="4" spans="2:9">
      <c r="B4" s="26" t="s">
        <v>21</v>
      </c>
      <c r="C4" s="31" t="s">
        <v>22</v>
      </c>
      <c r="D4" s="24">
        <v>1100</v>
      </c>
      <c r="E4" s="33" t="s">
        <v>107</v>
      </c>
      <c r="F4" s="33" t="s">
        <v>108</v>
      </c>
      <c r="G4" s="33"/>
      <c r="H4" s="33"/>
      <c r="I4" s="25"/>
    </row>
    <row r="5" spans="2:9">
      <c r="B5" s="26" t="s">
        <v>23</v>
      </c>
      <c r="C5" s="31" t="s">
        <v>24</v>
      </c>
      <c r="D5" s="24">
        <v>2000</v>
      </c>
      <c r="E5" s="33" t="s">
        <v>109</v>
      </c>
      <c r="F5" s="33" t="s">
        <v>105</v>
      </c>
      <c r="G5" s="33" t="s">
        <v>106</v>
      </c>
      <c r="H5" s="33"/>
      <c r="I5" s="25"/>
    </row>
    <row r="6" spans="2:9">
      <c r="B6" s="26" t="s">
        <v>25</v>
      </c>
      <c r="C6" s="31" t="s">
        <v>26</v>
      </c>
      <c r="D6" s="24">
        <v>1800</v>
      </c>
      <c r="E6" s="34" t="s">
        <v>110</v>
      </c>
      <c r="F6" s="34" t="s">
        <v>111</v>
      </c>
      <c r="G6" s="34"/>
      <c r="H6" s="34"/>
      <c r="I6" s="32"/>
    </row>
    <row r="7" spans="2:9">
      <c r="B7" s="26" t="s">
        <v>27</v>
      </c>
      <c r="C7" s="31" t="s">
        <v>28</v>
      </c>
      <c r="D7" s="24">
        <v>700</v>
      </c>
      <c r="E7" s="33"/>
      <c r="F7" s="33"/>
      <c r="G7" s="33"/>
      <c r="H7" s="33"/>
      <c r="I7" s="25"/>
    </row>
    <row r="8" spans="2:9">
      <c r="B8" s="26" t="s">
        <v>29</v>
      </c>
      <c r="C8" s="31" t="s">
        <v>30</v>
      </c>
      <c r="D8" s="24">
        <v>2200</v>
      </c>
      <c r="E8" s="33"/>
      <c r="F8" s="33"/>
      <c r="G8" s="33"/>
      <c r="H8" s="33"/>
      <c r="I8" s="25"/>
    </row>
    <row r="9" spans="2:9">
      <c r="B9" s="26" t="s">
        <v>31</v>
      </c>
      <c r="C9" s="31" t="s">
        <v>32</v>
      </c>
      <c r="D9" s="24">
        <v>3000</v>
      </c>
      <c r="E9" s="33"/>
      <c r="F9" s="33"/>
      <c r="G9" s="33"/>
      <c r="H9" s="33"/>
      <c r="I9" s="25"/>
    </row>
    <row r="10" spans="2:9">
      <c r="B10" s="26" t="s">
        <v>33</v>
      </c>
      <c r="C10" s="31" t="s">
        <v>130</v>
      </c>
      <c r="D10" s="24">
        <v>16000</v>
      </c>
      <c r="E10" s="33"/>
      <c r="F10" s="33"/>
      <c r="G10" s="33"/>
      <c r="H10" s="33"/>
      <c r="I10" s="25"/>
    </row>
    <row r="11" spans="2:9">
      <c r="B11" s="26" t="s">
        <v>34</v>
      </c>
      <c r="C11" s="31" t="s">
        <v>35</v>
      </c>
      <c r="D11" s="24">
        <v>2500</v>
      </c>
      <c r="E11" s="33"/>
      <c r="F11" s="33"/>
      <c r="G11" s="33"/>
      <c r="H11" s="33"/>
      <c r="I11" s="25"/>
    </row>
    <row r="12" spans="2:9">
      <c r="B12" s="26" t="s">
        <v>36</v>
      </c>
      <c r="C12" s="31" t="s">
        <v>99</v>
      </c>
      <c r="D12" s="24">
        <v>3000</v>
      </c>
      <c r="E12" s="33"/>
      <c r="F12" s="33"/>
      <c r="G12" s="33"/>
      <c r="H12" s="33"/>
      <c r="I12" s="25"/>
    </row>
    <row r="13" spans="2:9">
      <c r="B13" s="26" t="s">
        <v>37</v>
      </c>
      <c r="C13" s="31" t="s">
        <v>38</v>
      </c>
      <c r="D13" s="24">
        <v>10000</v>
      </c>
      <c r="E13" s="33"/>
      <c r="F13" s="33"/>
      <c r="G13" s="33"/>
      <c r="H13" s="33"/>
      <c r="I13" s="25"/>
    </row>
    <row r="14" spans="2:9">
      <c r="B14" s="26" t="s">
        <v>39</v>
      </c>
      <c r="C14" s="31" t="s">
        <v>40</v>
      </c>
      <c r="D14" s="24">
        <v>22000</v>
      </c>
      <c r="E14" s="33" t="s">
        <v>112</v>
      </c>
      <c r="F14" s="33" t="s">
        <v>113</v>
      </c>
      <c r="G14" s="33" t="s">
        <v>114</v>
      </c>
      <c r="H14" s="33"/>
      <c r="I14" s="25"/>
    </row>
    <row r="15" spans="2:9">
      <c r="B15" s="26" t="s">
        <v>41</v>
      </c>
      <c r="C15" s="31" t="s">
        <v>42</v>
      </c>
      <c r="D15" s="24">
        <v>19000</v>
      </c>
      <c r="E15" s="33"/>
      <c r="F15" s="33"/>
      <c r="G15" s="33"/>
      <c r="H15" s="33"/>
      <c r="I15" s="25"/>
    </row>
    <row r="16" spans="2:9">
      <c r="B16" s="26" t="s">
        <v>43</v>
      </c>
      <c r="C16" s="31" t="s">
        <v>44</v>
      </c>
      <c r="D16" s="24">
        <v>10000</v>
      </c>
      <c r="E16" s="33"/>
      <c r="F16" s="33"/>
      <c r="G16" s="33"/>
      <c r="H16" s="33"/>
      <c r="I16" s="25"/>
    </row>
    <row r="17" spans="2:9">
      <c r="B17" s="26" t="s">
        <v>45</v>
      </c>
      <c r="C17" s="31" t="s">
        <v>46</v>
      </c>
      <c r="D17" s="24">
        <v>9000</v>
      </c>
      <c r="E17" s="33"/>
      <c r="F17" s="33"/>
      <c r="G17" s="33"/>
      <c r="H17" s="33"/>
      <c r="I17" s="25"/>
    </row>
    <row r="18" spans="2:9">
      <c r="B18" s="26" t="s">
        <v>47</v>
      </c>
      <c r="C18" s="31" t="s">
        <v>48</v>
      </c>
      <c r="D18" s="24">
        <v>20000</v>
      </c>
      <c r="E18" s="33"/>
      <c r="F18" s="33"/>
      <c r="G18" s="33"/>
      <c r="H18" s="33"/>
      <c r="I18" s="25"/>
    </row>
    <row r="19" spans="2:9">
      <c r="B19" s="26" t="s">
        <v>49</v>
      </c>
      <c r="C19" s="31" t="s">
        <v>50</v>
      </c>
      <c r="D19" s="24">
        <v>20000</v>
      </c>
      <c r="E19" s="33" t="s">
        <v>115</v>
      </c>
      <c r="F19" s="33" t="s">
        <v>106</v>
      </c>
      <c r="G19" s="33"/>
      <c r="H19" s="33"/>
      <c r="I19" s="25"/>
    </row>
    <row r="20" spans="2:9">
      <c r="B20" s="26" t="s">
        <v>51</v>
      </c>
      <c r="C20" s="31" t="s">
        <v>52</v>
      </c>
      <c r="D20" s="24">
        <v>15900</v>
      </c>
      <c r="E20" s="33"/>
      <c r="F20" s="33"/>
      <c r="G20" s="33"/>
      <c r="H20" s="33"/>
      <c r="I20" s="25"/>
    </row>
    <row r="21" spans="2:9">
      <c r="B21" s="26" t="s">
        <v>53</v>
      </c>
      <c r="C21" s="31" t="s">
        <v>54</v>
      </c>
      <c r="D21" s="24">
        <v>30300</v>
      </c>
      <c r="E21" s="33"/>
      <c r="F21" s="33"/>
      <c r="G21" s="33"/>
      <c r="H21" s="33"/>
      <c r="I21" s="25"/>
    </row>
    <row r="22" spans="2:9">
      <c r="B22" s="26" t="s">
        <v>12</v>
      </c>
      <c r="C22" s="31" t="s">
        <v>13</v>
      </c>
      <c r="D22" s="24">
        <v>7900</v>
      </c>
      <c r="E22" s="33"/>
      <c r="F22" s="33"/>
      <c r="G22" s="33"/>
      <c r="H22" s="33"/>
      <c r="I22" s="25"/>
    </row>
    <row r="23" spans="2:9">
      <c r="B23" s="26" t="s">
        <v>55</v>
      </c>
      <c r="C23" s="31" t="s">
        <v>56</v>
      </c>
      <c r="D23" s="24">
        <v>2800</v>
      </c>
      <c r="E23" s="33"/>
      <c r="F23" s="33"/>
      <c r="G23" s="33"/>
      <c r="H23" s="33"/>
      <c r="I23" s="25"/>
    </row>
    <row r="24" spans="2:9">
      <c r="B24" s="26" t="s">
        <v>57</v>
      </c>
      <c r="C24" s="31" t="s">
        <v>58</v>
      </c>
      <c r="D24" s="24">
        <v>18000</v>
      </c>
      <c r="E24" s="33"/>
      <c r="F24" s="33"/>
      <c r="G24" s="33"/>
      <c r="H24" s="33"/>
      <c r="I24" s="25"/>
    </row>
    <row r="25" spans="2:9">
      <c r="B25" s="26" t="s">
        <v>59</v>
      </c>
      <c r="C25" s="31" t="s">
        <v>60</v>
      </c>
      <c r="D25" s="24">
        <v>7000</v>
      </c>
      <c r="E25" s="33"/>
      <c r="F25" s="33"/>
      <c r="G25" s="33"/>
      <c r="H25" s="33"/>
      <c r="I25" s="25"/>
    </row>
    <row r="26" spans="2:9">
      <c r="B26" s="26" t="s">
        <v>61</v>
      </c>
      <c r="C26" s="31" t="s">
        <v>62</v>
      </c>
      <c r="D26" s="24">
        <v>14900</v>
      </c>
      <c r="E26" s="33"/>
      <c r="F26" s="33"/>
      <c r="G26" s="33"/>
      <c r="H26" s="33"/>
      <c r="I26" s="25"/>
    </row>
    <row r="27" spans="2:9">
      <c r="B27" s="26" t="s">
        <v>14</v>
      </c>
      <c r="C27" s="31" t="s">
        <v>15</v>
      </c>
      <c r="D27" s="24">
        <v>13000</v>
      </c>
      <c r="E27" s="33" t="s">
        <v>116</v>
      </c>
      <c r="F27" s="33" t="s">
        <v>117</v>
      </c>
      <c r="G27" s="33" t="s">
        <v>118</v>
      </c>
      <c r="H27" s="33"/>
      <c r="I27" s="25"/>
    </row>
    <row r="28" spans="2:9">
      <c r="B28" s="26" t="s">
        <v>63</v>
      </c>
      <c r="C28" s="31" t="s">
        <v>64</v>
      </c>
      <c r="D28" s="24">
        <v>27000</v>
      </c>
      <c r="E28" s="33"/>
      <c r="F28" s="33"/>
      <c r="G28" s="33"/>
      <c r="H28" s="33"/>
      <c r="I28" s="25"/>
    </row>
    <row r="29" spans="2:9" s="22" customFormat="1">
      <c r="B29" s="26" t="s">
        <v>131</v>
      </c>
      <c r="C29" s="31" t="s">
        <v>132</v>
      </c>
      <c r="D29" s="24">
        <v>13000</v>
      </c>
      <c r="E29" s="33"/>
      <c r="F29" s="33"/>
      <c r="G29" s="33"/>
      <c r="H29" s="33"/>
      <c r="I29" s="25"/>
    </row>
    <row r="30" spans="2:9" ht="14.25" customHeight="1">
      <c r="B30" s="26" t="s">
        <v>65</v>
      </c>
      <c r="C30" s="31" t="s">
        <v>66</v>
      </c>
      <c r="D30" s="24">
        <v>4000</v>
      </c>
      <c r="E30" s="33"/>
      <c r="F30" s="33"/>
      <c r="G30" s="33"/>
      <c r="H30" s="33"/>
      <c r="I30" s="25"/>
    </row>
    <row r="31" spans="2:9">
      <c r="B31" s="26" t="s">
        <v>67</v>
      </c>
      <c r="C31" s="31" t="s">
        <v>68</v>
      </c>
      <c r="D31" s="24">
        <v>5000</v>
      </c>
      <c r="E31" s="33"/>
      <c r="F31" s="33"/>
      <c r="G31" s="33"/>
      <c r="H31" s="33"/>
      <c r="I31" s="25"/>
    </row>
    <row r="32" spans="2:9">
      <c r="B32" s="26" t="s">
        <v>69</v>
      </c>
      <c r="C32" s="31" t="s">
        <v>70</v>
      </c>
      <c r="D32" s="24">
        <v>1300</v>
      </c>
      <c r="E32" s="33"/>
      <c r="F32" s="33"/>
      <c r="G32" s="33"/>
      <c r="H32" s="33"/>
      <c r="I32" s="25"/>
    </row>
    <row r="33" spans="2:9">
      <c r="B33" s="26" t="s">
        <v>71</v>
      </c>
      <c r="C33" s="31" t="s">
        <v>72</v>
      </c>
      <c r="D33" s="24">
        <v>1200</v>
      </c>
      <c r="E33" s="33"/>
      <c r="F33" s="33"/>
      <c r="G33" s="33"/>
      <c r="H33" s="33"/>
      <c r="I33" s="25"/>
    </row>
    <row r="34" spans="2:9">
      <c r="B34" s="26" t="s">
        <v>73</v>
      </c>
      <c r="C34" s="31" t="s">
        <v>74</v>
      </c>
      <c r="D34" s="24">
        <v>2000</v>
      </c>
      <c r="E34" s="33"/>
      <c r="F34" s="33"/>
      <c r="G34" s="33"/>
      <c r="H34" s="33"/>
      <c r="I34" s="25"/>
    </row>
    <row r="35" spans="2:9">
      <c r="B35" s="26" t="s">
        <v>75</v>
      </c>
      <c r="C35" s="31" t="s">
        <v>76</v>
      </c>
      <c r="D35" s="24">
        <v>2200</v>
      </c>
      <c r="E35" s="33"/>
      <c r="F35" s="33"/>
      <c r="G35" s="33"/>
      <c r="H35" s="33"/>
      <c r="I35" s="25"/>
    </row>
    <row r="36" spans="2:9">
      <c r="B36" s="26" t="s">
        <v>77</v>
      </c>
      <c r="C36" s="31" t="s">
        <v>78</v>
      </c>
      <c r="D36" s="24">
        <v>25000</v>
      </c>
      <c r="E36" s="33"/>
      <c r="F36" s="33"/>
      <c r="G36" s="33"/>
      <c r="H36" s="33"/>
      <c r="I36" s="25"/>
    </row>
    <row r="37" spans="2:9">
      <c r="B37" s="26" t="s">
        <v>79</v>
      </c>
      <c r="C37" s="31" t="s">
        <v>80</v>
      </c>
      <c r="D37" s="24">
        <v>2500</v>
      </c>
      <c r="E37" s="33" t="s">
        <v>119</v>
      </c>
      <c r="F37" s="33" t="s">
        <v>120</v>
      </c>
      <c r="G37" s="33"/>
      <c r="H37" s="33"/>
      <c r="I37" s="25"/>
    </row>
    <row r="38" spans="2:9">
      <c r="B38" s="26" t="s">
        <v>81</v>
      </c>
      <c r="C38" s="31" t="s">
        <v>98</v>
      </c>
      <c r="D38" s="24">
        <v>4000</v>
      </c>
      <c r="E38" s="33" t="s">
        <v>123</v>
      </c>
      <c r="F38" s="33" t="s">
        <v>124</v>
      </c>
      <c r="G38" s="33" t="s">
        <v>125</v>
      </c>
      <c r="H38" s="33" t="s">
        <v>126</v>
      </c>
      <c r="I38" s="25" t="s">
        <v>127</v>
      </c>
    </row>
    <row r="39" spans="2:9">
      <c r="B39" s="26" t="s">
        <v>82</v>
      </c>
      <c r="C39" s="31" t="s">
        <v>83</v>
      </c>
      <c r="D39" s="24">
        <v>17300</v>
      </c>
      <c r="E39" s="33"/>
      <c r="F39" s="33"/>
      <c r="G39" s="33"/>
      <c r="H39" s="33"/>
      <c r="I39" s="25"/>
    </row>
    <row r="40" spans="2:9">
      <c r="B40" s="26" t="s">
        <v>84</v>
      </c>
      <c r="C40" s="31" t="s">
        <v>85</v>
      </c>
      <c r="D40" s="24">
        <v>25200</v>
      </c>
      <c r="E40" s="33"/>
      <c r="F40" s="33"/>
      <c r="G40" s="33"/>
      <c r="H40" s="33"/>
      <c r="I40" s="25"/>
    </row>
    <row r="41" spans="2:9">
      <c r="B41" s="26" t="s">
        <v>86</v>
      </c>
      <c r="C41" s="31" t="s">
        <v>87</v>
      </c>
      <c r="D41" s="24">
        <v>1900</v>
      </c>
      <c r="E41" s="33" t="s">
        <v>105</v>
      </c>
      <c r="F41" s="33" t="s">
        <v>106</v>
      </c>
      <c r="G41" s="33"/>
      <c r="H41" s="33"/>
      <c r="I41" s="25"/>
    </row>
    <row r="42" spans="2:9">
      <c r="B42" s="26" t="s">
        <v>88</v>
      </c>
      <c r="C42" s="31" t="s">
        <v>90</v>
      </c>
      <c r="D42" s="24">
        <v>18500</v>
      </c>
      <c r="E42" s="33" t="s">
        <v>121</v>
      </c>
      <c r="F42" s="33" t="s">
        <v>122</v>
      </c>
      <c r="G42" s="33"/>
      <c r="H42" s="33"/>
      <c r="I42" s="25"/>
    </row>
    <row r="43" spans="2:9">
      <c r="B43" s="26" t="s">
        <v>89</v>
      </c>
      <c r="C43" s="31" t="s">
        <v>95</v>
      </c>
      <c r="D43" s="24">
        <v>7000</v>
      </c>
      <c r="E43" s="33" t="s">
        <v>106</v>
      </c>
      <c r="F43" s="33" t="s">
        <v>115</v>
      </c>
      <c r="G43" s="33" t="s">
        <v>105</v>
      </c>
      <c r="H43" s="33"/>
      <c r="I43" s="25"/>
    </row>
    <row r="44" spans="2:9">
      <c r="B44" s="26" t="s">
        <v>91</v>
      </c>
      <c r="C44" s="31" t="s">
        <v>92</v>
      </c>
      <c r="D44" s="24">
        <v>20000</v>
      </c>
      <c r="E44" s="33"/>
      <c r="F44" s="33"/>
      <c r="G44" s="33"/>
      <c r="H44" s="33"/>
      <c r="I44" s="25"/>
    </row>
    <row r="45" spans="2:9">
      <c r="B45" s="26" t="s">
        <v>93</v>
      </c>
      <c r="C45" s="31" t="s">
        <v>94</v>
      </c>
      <c r="D45" s="24">
        <v>20000</v>
      </c>
      <c r="E45" s="33"/>
      <c r="F45" s="33"/>
      <c r="G45" s="33"/>
      <c r="H45" s="33"/>
      <c r="I45" s="25"/>
    </row>
    <row r="46" spans="2:9">
      <c r="B46" s="26" t="s">
        <v>128</v>
      </c>
      <c r="C46" s="31" t="s">
        <v>96</v>
      </c>
      <c r="D46" s="24">
        <v>11000</v>
      </c>
      <c r="E46" s="33" t="s">
        <v>105</v>
      </c>
      <c r="F46" s="33" t="s">
        <v>115</v>
      </c>
      <c r="G46" s="33" t="s">
        <v>106</v>
      </c>
      <c r="H46" s="33"/>
      <c r="I46" s="25"/>
    </row>
    <row r="47" spans="2:9" ht="17.25" thickBot="1">
      <c r="B47" s="54" t="s">
        <v>133</v>
      </c>
      <c r="C47" s="55" t="s">
        <v>134</v>
      </c>
      <c r="D47" s="56">
        <v>3000</v>
      </c>
      <c r="E47" s="57"/>
      <c r="F47" s="57"/>
      <c r="G47" s="57"/>
      <c r="H47" s="57"/>
      <c r="I47" s="58"/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14</vt:i4>
      </vt:variant>
    </vt:vector>
  </HeadingPairs>
  <TitlesOfParts>
    <vt:vector size="16" baseType="lpstr">
      <vt:lpstr>주문서</vt:lpstr>
      <vt:lpstr>상품목록</vt:lpstr>
      <vt:lpstr>A_01</vt:lpstr>
      <vt:lpstr>A_02</vt:lpstr>
      <vt:lpstr>A_03</vt:lpstr>
      <vt:lpstr>A_04</vt:lpstr>
      <vt:lpstr>B_01</vt:lpstr>
      <vt:lpstr>B_02</vt:lpstr>
      <vt:lpstr>B_06</vt:lpstr>
      <vt:lpstr>D_02</vt:lpstr>
      <vt:lpstr>E_08</vt:lpstr>
      <vt:lpstr>E_09</vt:lpstr>
      <vt:lpstr>E_12</vt:lpstr>
      <vt:lpstr>E_14</vt:lpstr>
      <vt:lpstr>E_17</vt:lpstr>
      <vt:lpstr>E_21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owNer</cp:lastModifiedBy>
  <dcterms:created xsi:type="dcterms:W3CDTF">2026-08-13T01:39:25Z</dcterms:created>
  <dcterms:modified xsi:type="dcterms:W3CDTF">2026-08-27T01:30:26Z</dcterms:modified>
</cp:coreProperties>
</file>